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E:\فعالیت مدیریت 1403\کیفیت آمارهای رسمی\1403\اکسل دریافت شده از نماینده ها-2\"/>
    </mc:Choice>
  </mc:AlternateContent>
  <xr:revisionPtr revIDLastSave="0" documentId="13_ncr:1_{F9924531-CB22-4E6B-883D-E5481EEAAA3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میزان پیشرفت زیرساخت داده ھای م" sheetId="1" r:id="rId1"/>
    <sheet name="فراداه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O3" i="1"/>
  <c r="P3" i="1"/>
  <c r="Q3" i="1"/>
  <c r="M3" i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1" i="1"/>
  <c r="M22" i="1"/>
  <c r="M23" i="1"/>
  <c r="M24" i="1"/>
  <c r="M25" i="1"/>
  <c r="M26" i="1"/>
  <c r="M27" i="1"/>
  <c r="M29" i="1"/>
  <c r="M30" i="1"/>
  <c r="M31" i="1"/>
  <c r="M32" i="1"/>
  <c r="M4" i="1"/>
  <c r="N5" i="1" l="1"/>
  <c r="N6" i="1"/>
  <c r="N8" i="1"/>
  <c r="N9" i="1"/>
  <c r="N11" i="1"/>
  <c r="N12" i="1"/>
  <c r="N13" i="1"/>
  <c r="N14" i="1"/>
  <c r="N15" i="1"/>
  <c r="N16" i="1"/>
  <c r="N17" i="1"/>
  <c r="N18" i="1"/>
  <c r="N19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4" i="1"/>
  <c r="O5" i="1"/>
  <c r="O8" i="1"/>
  <c r="O9" i="1"/>
  <c r="O12" i="1"/>
  <c r="O15" i="1"/>
  <c r="O17" i="1"/>
  <c r="O19" i="1"/>
  <c r="O22" i="1"/>
  <c r="O24" i="1"/>
  <c r="O25" i="1"/>
  <c r="O26" i="1"/>
  <c r="O27" i="1"/>
  <c r="O29" i="1"/>
  <c r="O30" i="1"/>
  <c r="O32" i="1"/>
  <c r="O33" i="1"/>
  <c r="O4" i="1"/>
  <c r="P5" i="1"/>
  <c r="P8" i="1"/>
  <c r="P12" i="1"/>
  <c r="P14" i="1"/>
  <c r="P15" i="1"/>
  <c r="P17" i="1"/>
  <c r="P22" i="1"/>
  <c r="P24" i="1"/>
  <c r="P25" i="1"/>
  <c r="P26" i="1"/>
  <c r="P27" i="1"/>
  <c r="P28" i="1"/>
  <c r="P30" i="1"/>
  <c r="P32" i="1"/>
  <c r="P33" i="1"/>
  <c r="P34" i="1"/>
  <c r="P4" i="1"/>
  <c r="Q5" i="1"/>
  <c r="Q14" i="1"/>
  <c r="Q15" i="1"/>
  <c r="Q22" i="1"/>
  <c r="Q24" i="1"/>
  <c r="Q25" i="1"/>
  <c r="Q26" i="1"/>
  <c r="Q28" i="1"/>
  <c r="Q33" i="1"/>
  <c r="Q4" i="1"/>
</calcChain>
</file>

<file path=xl/sharedStrings.xml><?xml version="1.0" encoding="utf-8"?>
<sst xmlns="http://schemas.openxmlformats.org/spreadsheetml/2006/main" count="162" uniqueCount="77">
  <si>
    <t>ردیف</t>
  </si>
  <si>
    <t>سطح انتشار</t>
  </si>
  <si>
    <t>مرکزي</t>
  </si>
  <si>
    <t>گيلان</t>
  </si>
  <si>
    <t>مازندران</t>
  </si>
  <si>
    <t>آذربايجان شرقي</t>
  </si>
  <si>
    <t>آذربايجان غربي</t>
  </si>
  <si>
    <t>کرمانشاه</t>
  </si>
  <si>
    <t>خوزستان</t>
  </si>
  <si>
    <t>فارس</t>
  </si>
  <si>
    <t>كرمان</t>
  </si>
  <si>
    <t>خراسان رضوئ</t>
  </si>
  <si>
    <t>اصفهان</t>
  </si>
  <si>
    <t>سيستان وبلوچستان</t>
  </si>
  <si>
    <t>كردستان</t>
  </si>
  <si>
    <t>همدان</t>
  </si>
  <si>
    <t>چهارمحال وبختيارئ</t>
  </si>
  <si>
    <t>لرستان</t>
  </si>
  <si>
    <t>ايلام</t>
  </si>
  <si>
    <t>كهگيلويه وبويراحمد</t>
  </si>
  <si>
    <t>بوشهر</t>
  </si>
  <si>
    <t>زنجان</t>
  </si>
  <si>
    <t>سمنان</t>
  </si>
  <si>
    <t>يزد</t>
  </si>
  <si>
    <t>هرمزگان</t>
  </si>
  <si>
    <t>تهران</t>
  </si>
  <si>
    <t>اردبيل</t>
  </si>
  <si>
    <t>قم</t>
  </si>
  <si>
    <t>قزوين</t>
  </si>
  <si>
    <t>گلستان</t>
  </si>
  <si>
    <t>خراسان شمالي</t>
  </si>
  <si>
    <t>خراسان جنوبي</t>
  </si>
  <si>
    <t>البرز</t>
  </si>
  <si>
    <t xml:space="preserve"> </t>
  </si>
  <si>
    <t>فرمـول محـاسبـه</t>
  </si>
  <si>
    <t>واحد اندازه‌‏گیری</t>
  </si>
  <si>
    <t>روش تولید</t>
  </si>
  <si>
    <t>طبقه‌بندی</t>
  </si>
  <si>
    <t>تغییر روش‌ شناسی</t>
  </si>
  <si>
    <t>تواتر</t>
  </si>
  <si>
    <t>سطح جغرافیایی</t>
  </si>
  <si>
    <t>واحد ارائه دهنده</t>
  </si>
  <si>
    <t xml:space="preserve"> تعاریف مرتبط</t>
  </si>
  <si>
    <t>ندارد</t>
  </si>
  <si>
    <t>ثبتی</t>
  </si>
  <si>
    <t>دستگاههای اجرایی در اولین مرحله می بایست اقدام به تکمیل فرمهای نیازسنجی وضع موجود اطلاعات مکانی نمایند.</t>
  </si>
  <si>
    <t>دستگاههای اجرایی در مرحله دوم می بایست مدل داده مکانی را تهیه و تدوین نمایند.</t>
  </si>
  <si>
    <t>پس از تهیه مدل داده، به-منظور محاسبه مخاطره انتشار هر لایه مکانی، دستگاه های اجرایی می-بایست اسناد مدیریت مخاطرات لایه‌های اطلاعات مکانی را تکمیل نمایند.</t>
  </si>
  <si>
    <t>در این مرحله، دستگاه های اجرایی اقدام به تهیه سرور و نصب نرم-افزارهای مورد نیاز می نمایند.</t>
  </si>
  <si>
    <t>در این مرحله ساخت سرویس های مکانی و فراداده های مربوطه در ژئوپورتال ملی، مورد ارزیابی قرار می گیرد.</t>
  </si>
  <si>
    <t>نسبت تعداد فرایندهای انجام یافته هر ردیف به تعداد 30 درصد لایه‌های مدل داده مکانی</t>
  </si>
  <si>
    <t>45 درصد امتیاز</t>
  </si>
  <si>
    <t>15 درصد امتیاز</t>
  </si>
  <si>
    <t>20 درصد امتیاز</t>
  </si>
  <si>
    <t>5 درصد امتیاز</t>
  </si>
  <si>
    <t>40 درصد امتیاز</t>
  </si>
  <si>
    <t>10 درصد امتیاز</t>
  </si>
  <si>
    <t>45* (تعداد لایه های آماده شده/ (تعداد کل لایه-ها*0.30))</t>
  </si>
  <si>
    <t>درصد</t>
  </si>
  <si>
    <t>سالانه</t>
  </si>
  <si>
    <t>کل کشور - استان</t>
  </si>
  <si>
    <t>سازمان نقشه برداری</t>
  </si>
  <si>
    <t>در این مرحله، کاربردی سازی زیرساخت داده های مکانی استانی و توسعه زیرپورتال¬های مربوطه، مورد ارزیابی قرار می گیرد.</t>
  </si>
  <si>
    <t>در این مرحله ساخت سرویس های مکانی و فراداده های مربوطه در ژئوپورتال های استانی، مورد ارزیابی قرار می گیرد.</t>
  </si>
  <si>
    <t>تعداد لایه های ثبت شده در ژئوپورتال_1400</t>
  </si>
  <si>
    <t>تعداد لایه های ثبت شده در ژئوپورتال_1401</t>
  </si>
  <si>
    <t>تعداد لایه های ثبت شده در ژئوپورتال_1402</t>
  </si>
  <si>
    <t>تعداد لایه های ثبت شده در ژئوپورتال_1403</t>
  </si>
  <si>
    <t>تعداد لایه های ثبت شده در ژئوپورتال_1399</t>
  </si>
  <si>
    <t>تعداد لایه مورد نظر_1399</t>
  </si>
  <si>
    <t>تعداد لایه مورد نظر_1400</t>
  </si>
  <si>
    <t>تعداد لایه مورد نظر_1401</t>
  </si>
  <si>
    <t>تعداد لایه مورد نظر_1402</t>
  </si>
  <si>
    <t>تعداد لایه مورد نظر_1403</t>
  </si>
  <si>
    <t>دستگاه های اجرایی: تمامی وزارتخانهھا، مؤسسات دولتی، مؤسسات یا نھادھای عمومی غیردولتی، شرکتھای دولتی و تمامی دستگاهھایی که شمول قانون بر آنھا مستلزم ذکر و یا تصریح نام است از قبیل شرکت ملی نفت ایران، سازمان گسترش و نوسازی صنایع ایران، بانک مرکزی، بانک ها و بیمه های دولتی (ماده 5 قانون مدیریت خدمات کشوری).</t>
  </si>
  <si>
    <t>ژئوپرتال ملی: درگاه مکانی تحت وبی است که به منظور جستجو و دسترسی به اطلاعات مکانی و ھمچنین امکاناتی مانند نمایش، ویرایش، تحلیل و ... ایجاد می شود. ژئوپورتال، امکان جستجو در منابع مکانی غیرمتمرکز در وب را فراهم می سازد.</t>
  </si>
  <si>
    <t>کل کشور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</si>
</sst>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4"/>
      <name val="B Nazanin"/>
      <charset val="178"/>
    </font>
    <font>
      <sz val="11"/>
      <color theme="1"/>
      <name val="Arial"/>
      <family val="2"/>
      <charset val="178"/>
      <scheme val="minor"/>
    </font>
    <font>
      <sz val="11"/>
      <name val="B Nazanin"/>
      <charset val="178"/>
    </font>
    <font>
      <sz val="11"/>
      <color theme="1"/>
      <name val="B Nazanin"/>
      <charset val="178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0" fillId="0" borderId="1" xfId="0" applyBorder="1"/>
    <xf numFmtId="0" fontId="2" fillId="2" borderId="2" xfId="1" applyFont="1" applyFill="1" applyBorder="1" applyAlignment="1">
      <alignment horizontal="center" vertical="center" wrapText="1" readingOrder="2"/>
    </xf>
    <xf numFmtId="0" fontId="4" fillId="0" borderId="1" xfId="1" applyFont="1" applyBorder="1" applyAlignment="1">
      <alignment horizontal="center" vertical="center" wrapText="1" readingOrder="2"/>
    </xf>
    <xf numFmtId="0" fontId="5" fillId="0" borderId="1" xfId="0" applyFont="1" applyBorder="1"/>
    <xf numFmtId="0" fontId="6" fillId="0" borderId="1" xfId="0" applyFont="1" applyBorder="1"/>
    <xf numFmtId="0" fontId="0" fillId="0" borderId="1" xfId="0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rightToLeft="1" tabSelected="1" topLeftCell="E1" workbookViewId="0">
      <selection activeCell="M3" sqref="M3:Q3"/>
    </sheetView>
  </sheetViews>
  <sheetFormatPr defaultRowHeight="14.25" x14ac:dyDescent="0.2"/>
  <cols>
    <col min="1" max="1" width="32.75" customWidth="1"/>
    <col min="2" max="2" width="20.75" customWidth="1"/>
    <col min="3" max="3" width="32.75" customWidth="1"/>
    <col min="4" max="4" width="20.375" customWidth="1"/>
    <col min="5" max="5" width="32.75" customWidth="1"/>
    <col min="6" max="6" width="20.375" customWidth="1"/>
    <col min="7" max="7" width="32.25" customWidth="1"/>
    <col min="8" max="8" width="20.125" customWidth="1"/>
    <col min="9" max="9" width="32" customWidth="1"/>
    <col min="10" max="10" width="20.75" customWidth="1"/>
    <col min="11" max="11" width="6.625" customWidth="1"/>
    <col min="12" max="12" width="16" customWidth="1"/>
    <col min="13" max="13" width="11.125" customWidth="1"/>
    <col min="14" max="14" width="10.125" customWidth="1"/>
    <col min="15" max="15" width="9.375" customWidth="1"/>
    <col min="16" max="16" width="9.625" customWidth="1"/>
    <col min="17" max="17" width="9.875" customWidth="1"/>
  </cols>
  <sheetData>
    <row r="1" spans="1:17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15" x14ac:dyDescent="0.25">
      <c r="A2" s="5" t="s">
        <v>68</v>
      </c>
      <c r="B2" s="5" t="s">
        <v>69</v>
      </c>
      <c r="C2" s="5" t="s">
        <v>64</v>
      </c>
      <c r="D2" s="5" t="s">
        <v>70</v>
      </c>
      <c r="E2" s="5" t="s">
        <v>65</v>
      </c>
      <c r="F2" s="5" t="s">
        <v>71</v>
      </c>
      <c r="G2" s="5" t="s">
        <v>66</v>
      </c>
      <c r="H2" s="5" t="s">
        <v>72</v>
      </c>
      <c r="I2" s="5" t="s">
        <v>67</v>
      </c>
      <c r="J2" s="5" t="s">
        <v>73</v>
      </c>
      <c r="K2" s="5" t="s">
        <v>0</v>
      </c>
      <c r="L2" s="5" t="s">
        <v>1</v>
      </c>
      <c r="M2" s="5">
        <v>1399</v>
      </c>
      <c r="N2" s="5">
        <v>1400</v>
      </c>
      <c r="O2" s="5">
        <v>1401</v>
      </c>
      <c r="P2" s="5">
        <v>1402</v>
      </c>
      <c r="Q2" s="5">
        <v>1403</v>
      </c>
    </row>
    <row r="3" spans="1:17" x14ac:dyDescent="0.2">
      <c r="A3" s="1">
        <v>3151</v>
      </c>
      <c r="B3" s="1">
        <v>210</v>
      </c>
      <c r="C3" s="1">
        <v>8715</v>
      </c>
      <c r="D3" s="1">
        <v>770</v>
      </c>
      <c r="E3" s="1">
        <v>17523</v>
      </c>
      <c r="F3" s="1">
        <v>1350</v>
      </c>
      <c r="G3" s="1">
        <v>20848</v>
      </c>
      <c r="H3" s="1">
        <v>1982</v>
      </c>
      <c r="I3" s="1">
        <v>26300</v>
      </c>
      <c r="J3" s="1">
        <v>6500</v>
      </c>
      <c r="K3" s="1"/>
      <c r="L3" s="1" t="s">
        <v>76</v>
      </c>
      <c r="M3" s="1">
        <f>SUM(M4:M34)</f>
        <v>7.9549349412884807</v>
      </c>
      <c r="N3" s="1">
        <f t="shared" ref="N3:Q3" si="0">SUM(N4:N34)</f>
        <v>14.649913941480207</v>
      </c>
      <c r="O3" s="1">
        <f t="shared" si="0"/>
        <v>19.280773840095868</v>
      </c>
      <c r="P3" s="1">
        <f t="shared" si="0"/>
        <v>19.122553722179585</v>
      </c>
      <c r="Q3" s="1">
        <f t="shared" si="0"/>
        <v>27.247148288973381</v>
      </c>
    </row>
    <row r="4" spans="1:17" x14ac:dyDescent="0.2">
      <c r="A4" s="1">
        <v>5</v>
      </c>
      <c r="B4" s="1">
        <v>210</v>
      </c>
      <c r="C4" s="1">
        <v>9</v>
      </c>
      <c r="D4" s="1">
        <v>770</v>
      </c>
      <c r="E4" s="1">
        <v>8</v>
      </c>
      <c r="F4" s="1">
        <v>1350</v>
      </c>
      <c r="G4" s="1">
        <v>90</v>
      </c>
      <c r="H4" s="1">
        <v>1982</v>
      </c>
      <c r="I4" s="1">
        <v>300</v>
      </c>
      <c r="J4" s="1">
        <v>6500</v>
      </c>
      <c r="K4" s="1">
        <v>1</v>
      </c>
      <c r="L4" s="1" t="s">
        <v>26</v>
      </c>
      <c r="M4" s="1">
        <f>(A4/3151*210)/(210/31)</f>
        <v>4.9190733100602978E-2</v>
      </c>
      <c r="N4" s="1">
        <f>(C4/8715*770)/(770/31)</f>
        <v>3.2013769363166945E-2</v>
      </c>
      <c r="O4" s="1">
        <f>(E4/17523*1350)/(1350/31)</f>
        <v>1.4152827712149745E-2</v>
      </c>
      <c r="P4" s="1">
        <f>(G4/20848*1982)/(1982/31)</f>
        <v>0.13382578664620107</v>
      </c>
      <c r="Q4" s="1">
        <f>(I4/26300*6500)/(6500/31)</f>
        <v>0.3536121673003802</v>
      </c>
    </row>
    <row r="5" spans="1:17" x14ac:dyDescent="0.2">
      <c r="A5" s="1">
        <v>2</v>
      </c>
      <c r="B5" s="1">
        <v>210</v>
      </c>
      <c r="C5" s="1">
        <v>101</v>
      </c>
      <c r="D5" s="1">
        <v>770</v>
      </c>
      <c r="E5" s="1">
        <v>104</v>
      </c>
      <c r="F5" s="1">
        <v>1350</v>
      </c>
      <c r="G5" s="1">
        <v>109</v>
      </c>
      <c r="H5" s="1">
        <v>1982</v>
      </c>
      <c r="I5" s="1">
        <v>700</v>
      </c>
      <c r="J5" s="1">
        <v>6500</v>
      </c>
      <c r="K5" s="1">
        <v>2</v>
      </c>
      <c r="L5" s="1" t="s">
        <v>12</v>
      </c>
      <c r="M5" s="1">
        <f t="shared" ref="M5:M32" si="1">(A5/3151*210)/(210/31)</f>
        <v>1.9676293240241192E-2</v>
      </c>
      <c r="N5" s="1">
        <f t="shared" ref="N5:N33" si="2">(C5/8715*770)/(770/31)</f>
        <v>0.35926563396442918</v>
      </c>
      <c r="O5" s="1">
        <f t="shared" ref="O5:O33" si="3">(E5/17523*1350)/(1350/31)</f>
        <v>0.18398676025794672</v>
      </c>
      <c r="P5" s="1">
        <f t="shared" ref="P5:P34" si="4">(G5/20848*1982)/(1982/31)</f>
        <v>0.16207789716039908</v>
      </c>
      <c r="Q5" s="1">
        <f t="shared" ref="Q5:Q33" si="5">(I5/26300*6500)/(6500/31)</f>
        <v>0.82509505703422048</v>
      </c>
    </row>
    <row r="6" spans="1:17" x14ac:dyDescent="0.2">
      <c r="A6" s="1">
        <v>2</v>
      </c>
      <c r="B6" s="1">
        <v>210</v>
      </c>
      <c r="C6" s="1">
        <v>103</v>
      </c>
      <c r="D6" s="1">
        <v>770</v>
      </c>
      <c r="E6" s="1">
        <v>650</v>
      </c>
      <c r="F6" s="1">
        <v>1350</v>
      </c>
      <c r="G6" s="1">
        <v>684</v>
      </c>
      <c r="H6" s="1">
        <v>1982</v>
      </c>
      <c r="I6" s="1">
        <v>1000</v>
      </c>
      <c r="J6" s="1">
        <v>6500</v>
      </c>
      <c r="K6" s="1">
        <v>3</v>
      </c>
      <c r="L6" s="1" t="s">
        <v>32</v>
      </c>
      <c r="M6" s="1">
        <f t="shared" si="1"/>
        <v>1.9676293240241192E-2</v>
      </c>
      <c r="N6" s="1">
        <f t="shared" si="2"/>
        <v>0.36637980493402184</v>
      </c>
      <c r="O6" s="1">
        <v>1</v>
      </c>
      <c r="P6" s="1">
        <v>1</v>
      </c>
      <c r="Q6" s="1">
        <v>1</v>
      </c>
    </row>
    <row r="7" spans="1:17" x14ac:dyDescent="0.2">
      <c r="A7" s="1">
        <v>1</v>
      </c>
      <c r="B7" s="1">
        <v>210</v>
      </c>
      <c r="C7" s="1">
        <v>302</v>
      </c>
      <c r="D7" s="1">
        <v>770</v>
      </c>
      <c r="E7" s="1">
        <v>860</v>
      </c>
      <c r="F7" s="1">
        <v>1350</v>
      </c>
      <c r="G7" s="1">
        <v>1262</v>
      </c>
      <c r="H7" s="1">
        <v>1982</v>
      </c>
      <c r="I7" s="1">
        <v>1000</v>
      </c>
      <c r="J7" s="1">
        <v>6500</v>
      </c>
      <c r="K7" s="1">
        <v>4</v>
      </c>
      <c r="L7" s="1" t="s">
        <v>18</v>
      </c>
      <c r="M7" s="1">
        <f t="shared" si="1"/>
        <v>9.8381466201205962E-3</v>
      </c>
      <c r="N7" s="1">
        <v>1</v>
      </c>
      <c r="O7" s="1">
        <v>1</v>
      </c>
      <c r="P7" s="1">
        <v>1</v>
      </c>
      <c r="Q7" s="1">
        <v>1</v>
      </c>
    </row>
    <row r="8" spans="1:17" x14ac:dyDescent="0.2">
      <c r="A8" s="1">
        <v>13</v>
      </c>
      <c r="B8" s="1">
        <v>210</v>
      </c>
      <c r="C8" s="1">
        <v>177</v>
      </c>
      <c r="D8" s="1">
        <v>770</v>
      </c>
      <c r="E8" s="1">
        <v>130</v>
      </c>
      <c r="F8" s="1">
        <v>1350</v>
      </c>
      <c r="G8" s="1">
        <v>280</v>
      </c>
      <c r="H8" s="1">
        <v>1982</v>
      </c>
      <c r="I8" s="1">
        <v>1000</v>
      </c>
      <c r="J8" s="1">
        <v>6500</v>
      </c>
      <c r="K8" s="1">
        <v>5</v>
      </c>
      <c r="L8" s="1" t="s">
        <v>5</v>
      </c>
      <c r="M8" s="1">
        <f t="shared" si="1"/>
        <v>0.12789590606156778</v>
      </c>
      <c r="N8" s="1">
        <f t="shared" si="2"/>
        <v>0.62960413080895006</v>
      </c>
      <c r="O8" s="1">
        <f t="shared" si="3"/>
        <v>0.22998345032243342</v>
      </c>
      <c r="P8" s="1">
        <f t="shared" si="4"/>
        <v>0.41634689178818113</v>
      </c>
      <c r="Q8" s="1">
        <v>1</v>
      </c>
    </row>
    <row r="9" spans="1:17" x14ac:dyDescent="0.2">
      <c r="A9" s="1">
        <v>23</v>
      </c>
      <c r="B9" s="1">
        <v>210</v>
      </c>
      <c r="C9" s="1">
        <v>23</v>
      </c>
      <c r="D9" s="1">
        <v>770</v>
      </c>
      <c r="E9" s="1">
        <v>27</v>
      </c>
      <c r="F9" s="1">
        <v>1350</v>
      </c>
      <c r="G9" s="1">
        <v>1181</v>
      </c>
      <c r="H9" s="1">
        <v>1982</v>
      </c>
      <c r="I9" s="1">
        <v>1000</v>
      </c>
      <c r="J9" s="1">
        <v>6500</v>
      </c>
      <c r="K9" s="1">
        <v>6</v>
      </c>
      <c r="L9" s="1" t="s">
        <v>6</v>
      </c>
      <c r="M9" s="1">
        <f t="shared" si="1"/>
        <v>0.2262773722627737</v>
      </c>
      <c r="N9" s="1">
        <f t="shared" si="2"/>
        <v>8.1812966150315539E-2</v>
      </c>
      <c r="O9" s="1">
        <f t="shared" si="3"/>
        <v>4.77657935285054E-2</v>
      </c>
      <c r="P9" s="1">
        <v>1</v>
      </c>
      <c r="Q9" s="1">
        <v>1</v>
      </c>
    </row>
    <row r="10" spans="1:17" x14ac:dyDescent="0.2">
      <c r="A10" s="1">
        <v>1</v>
      </c>
      <c r="B10" s="1">
        <v>210</v>
      </c>
      <c r="C10" s="1">
        <v>3000</v>
      </c>
      <c r="D10" s="1">
        <v>770</v>
      </c>
      <c r="E10" s="1">
        <v>3000</v>
      </c>
      <c r="F10" s="1">
        <v>1350</v>
      </c>
      <c r="G10" s="1">
        <v>3000</v>
      </c>
      <c r="H10" s="1">
        <v>1982</v>
      </c>
      <c r="I10" s="1">
        <v>1000</v>
      </c>
      <c r="J10" s="1">
        <v>6500</v>
      </c>
      <c r="K10" s="1">
        <v>7</v>
      </c>
      <c r="L10" s="1" t="s">
        <v>20</v>
      </c>
      <c r="M10" s="1">
        <f t="shared" si="1"/>
        <v>9.8381466201205962E-3</v>
      </c>
      <c r="N10" s="1">
        <v>1</v>
      </c>
      <c r="O10" s="1">
        <v>1</v>
      </c>
      <c r="P10" s="1">
        <v>1</v>
      </c>
      <c r="Q10" s="1">
        <v>1</v>
      </c>
    </row>
    <row r="11" spans="1:17" x14ac:dyDescent="0.2">
      <c r="A11" s="1">
        <v>15</v>
      </c>
      <c r="B11" s="1">
        <v>210</v>
      </c>
      <c r="C11" s="1">
        <v>108</v>
      </c>
      <c r="D11" s="1">
        <v>770</v>
      </c>
      <c r="E11" s="1">
        <v>708</v>
      </c>
      <c r="F11" s="1">
        <v>1350</v>
      </c>
      <c r="G11" s="1">
        <v>1032</v>
      </c>
      <c r="H11" s="1">
        <v>1982</v>
      </c>
      <c r="I11" s="1">
        <v>1000</v>
      </c>
      <c r="J11" s="1">
        <v>6500</v>
      </c>
      <c r="K11" s="1">
        <v>8</v>
      </c>
      <c r="L11" s="1" t="s">
        <v>25</v>
      </c>
      <c r="M11" s="1">
        <f t="shared" si="1"/>
        <v>0.14757219930180895</v>
      </c>
      <c r="N11" s="1">
        <f t="shared" si="2"/>
        <v>0.38416523235800343</v>
      </c>
      <c r="O11" s="1">
        <v>1</v>
      </c>
      <c r="P11" s="1">
        <v>1</v>
      </c>
      <c r="Q11" s="1">
        <v>1</v>
      </c>
    </row>
    <row r="12" spans="1:17" x14ac:dyDescent="0.2">
      <c r="A12" s="1">
        <v>1</v>
      </c>
      <c r="B12" s="1">
        <v>210</v>
      </c>
      <c r="C12" s="1">
        <v>51</v>
      </c>
      <c r="D12" s="1">
        <v>770</v>
      </c>
      <c r="E12" s="1">
        <v>209</v>
      </c>
      <c r="F12" s="1">
        <v>1350</v>
      </c>
      <c r="G12" s="1">
        <v>148</v>
      </c>
      <c r="H12" s="1">
        <v>1982</v>
      </c>
      <c r="I12" s="1">
        <v>1000</v>
      </c>
      <c r="J12" s="1">
        <v>6500</v>
      </c>
      <c r="K12" s="1">
        <v>9</v>
      </c>
      <c r="L12" s="1" t="s">
        <v>16</v>
      </c>
      <c r="M12" s="1">
        <f t="shared" si="1"/>
        <v>9.8381466201205962E-3</v>
      </c>
      <c r="N12" s="1">
        <f t="shared" si="2"/>
        <v>0.18141135972461273</v>
      </c>
      <c r="O12" s="1">
        <f t="shared" si="3"/>
        <v>0.36974262397991209</v>
      </c>
      <c r="P12" s="1">
        <f t="shared" si="4"/>
        <v>0.22006907137375287</v>
      </c>
      <c r="Q12" s="1">
        <v>1</v>
      </c>
    </row>
    <row r="13" spans="1:17" x14ac:dyDescent="0.2">
      <c r="A13" s="1">
        <v>30</v>
      </c>
      <c r="B13" s="1">
        <v>210</v>
      </c>
      <c r="C13" s="1">
        <v>173</v>
      </c>
      <c r="D13" s="1">
        <v>770</v>
      </c>
      <c r="E13" s="1">
        <v>1000</v>
      </c>
      <c r="F13" s="1">
        <v>1350</v>
      </c>
      <c r="G13" s="1">
        <v>1170</v>
      </c>
      <c r="H13" s="1">
        <v>1982</v>
      </c>
      <c r="I13" s="1">
        <v>1000</v>
      </c>
      <c r="J13" s="1">
        <v>6500</v>
      </c>
      <c r="K13" s="1">
        <v>10</v>
      </c>
      <c r="L13" s="1" t="s">
        <v>31</v>
      </c>
      <c r="M13" s="1">
        <f t="shared" si="1"/>
        <v>0.29514439860361791</v>
      </c>
      <c r="N13" s="1">
        <f t="shared" si="2"/>
        <v>0.61537578886976474</v>
      </c>
      <c r="O13" s="1">
        <v>1</v>
      </c>
      <c r="P13" s="1">
        <v>1</v>
      </c>
      <c r="Q13" s="1">
        <v>1</v>
      </c>
    </row>
    <row r="14" spans="1:17" x14ac:dyDescent="0.2">
      <c r="A14" s="1">
        <v>13</v>
      </c>
      <c r="B14" s="1">
        <v>210</v>
      </c>
      <c r="C14" s="1">
        <v>100</v>
      </c>
      <c r="D14" s="1">
        <v>770</v>
      </c>
      <c r="E14" s="1">
        <v>1000</v>
      </c>
      <c r="F14" s="1">
        <v>1350</v>
      </c>
      <c r="G14" s="1">
        <v>15</v>
      </c>
      <c r="H14" s="1">
        <v>1982</v>
      </c>
      <c r="I14" s="1">
        <v>600</v>
      </c>
      <c r="J14" s="1">
        <v>6500</v>
      </c>
      <c r="K14" s="1">
        <v>11</v>
      </c>
      <c r="L14" s="1" t="s">
        <v>11</v>
      </c>
      <c r="M14" s="1">
        <f t="shared" si="1"/>
        <v>0.12789590606156778</v>
      </c>
      <c r="N14" s="1">
        <f t="shared" si="2"/>
        <v>0.35570854847963279</v>
      </c>
      <c r="O14" s="1">
        <v>1</v>
      </c>
      <c r="P14" s="1">
        <f t="shared" si="4"/>
        <v>2.2304297774366846E-2</v>
      </c>
      <c r="Q14" s="1">
        <f t="shared" si="5"/>
        <v>0.7072243346007604</v>
      </c>
    </row>
    <row r="15" spans="1:17" x14ac:dyDescent="0.2">
      <c r="A15" s="1">
        <v>97</v>
      </c>
      <c r="B15" s="1">
        <v>210</v>
      </c>
      <c r="C15" s="1">
        <v>160</v>
      </c>
      <c r="D15" s="1">
        <v>770</v>
      </c>
      <c r="E15" s="1">
        <v>173</v>
      </c>
      <c r="F15" s="1">
        <v>1350</v>
      </c>
      <c r="G15" s="1">
        <v>344</v>
      </c>
      <c r="H15" s="1">
        <v>1982</v>
      </c>
      <c r="I15" s="1">
        <v>800</v>
      </c>
      <c r="J15" s="1">
        <v>6500</v>
      </c>
      <c r="K15" s="1">
        <v>12</v>
      </c>
      <c r="L15" s="1" t="s">
        <v>30</v>
      </c>
      <c r="M15" s="1">
        <f t="shared" si="1"/>
        <v>0.95430022215169796</v>
      </c>
      <c r="N15" s="1">
        <f t="shared" si="2"/>
        <v>0.5691336775674124</v>
      </c>
      <c r="O15" s="1">
        <f t="shared" si="3"/>
        <v>0.30605489927523827</v>
      </c>
      <c r="P15" s="1">
        <f t="shared" si="4"/>
        <v>0.5115118956254795</v>
      </c>
      <c r="Q15" s="1">
        <f t="shared" si="5"/>
        <v>0.94296577946768056</v>
      </c>
    </row>
    <row r="16" spans="1:17" x14ac:dyDescent="0.2">
      <c r="A16" s="1">
        <v>4</v>
      </c>
      <c r="B16" s="1">
        <v>210</v>
      </c>
      <c r="C16" s="1">
        <v>107</v>
      </c>
      <c r="D16" s="1">
        <v>770</v>
      </c>
      <c r="E16" s="1">
        <v>1000</v>
      </c>
      <c r="F16" s="1">
        <v>1350</v>
      </c>
      <c r="G16" s="1">
        <v>1057</v>
      </c>
      <c r="H16" s="1">
        <v>1982</v>
      </c>
      <c r="I16" s="1">
        <v>1000</v>
      </c>
      <c r="J16" s="1">
        <v>6500</v>
      </c>
      <c r="K16" s="1">
        <v>13</v>
      </c>
      <c r="L16" s="1" t="s">
        <v>8</v>
      </c>
      <c r="M16" s="1">
        <f t="shared" si="1"/>
        <v>3.9352586480482385E-2</v>
      </c>
      <c r="N16" s="1">
        <f t="shared" si="2"/>
        <v>0.3806081468732071</v>
      </c>
      <c r="O16" s="1">
        <v>1</v>
      </c>
      <c r="P16" s="1">
        <v>1</v>
      </c>
      <c r="Q16" s="1">
        <v>1</v>
      </c>
    </row>
    <row r="17" spans="1:17" x14ac:dyDescent="0.2">
      <c r="A17" s="1">
        <v>31</v>
      </c>
      <c r="B17" s="1">
        <v>210</v>
      </c>
      <c r="C17" s="1">
        <v>31</v>
      </c>
      <c r="D17" s="1">
        <v>770</v>
      </c>
      <c r="E17" s="1">
        <v>262</v>
      </c>
      <c r="F17" s="1">
        <v>1350</v>
      </c>
      <c r="G17" s="1">
        <v>143</v>
      </c>
      <c r="H17" s="1">
        <v>1982</v>
      </c>
      <c r="I17" s="1">
        <v>1000</v>
      </c>
      <c r="J17" s="1">
        <v>6500</v>
      </c>
      <c r="K17" s="1">
        <v>14</v>
      </c>
      <c r="L17" s="1" t="s">
        <v>21</v>
      </c>
      <c r="M17" s="1">
        <f t="shared" si="1"/>
        <v>0.30498254522373847</v>
      </c>
      <c r="N17" s="1">
        <f t="shared" si="2"/>
        <v>0.11026965002868616</v>
      </c>
      <c r="O17" s="1">
        <f t="shared" si="3"/>
        <v>0.4635051075729042</v>
      </c>
      <c r="P17" s="1">
        <f t="shared" si="4"/>
        <v>0.21263430544896392</v>
      </c>
      <c r="Q17" s="1">
        <v>1</v>
      </c>
    </row>
    <row r="18" spans="1:17" x14ac:dyDescent="0.2">
      <c r="A18" s="1">
        <v>1</v>
      </c>
      <c r="B18" s="1">
        <v>210</v>
      </c>
      <c r="C18" s="1">
        <v>213</v>
      </c>
      <c r="D18" s="1">
        <v>770</v>
      </c>
      <c r="E18" s="1">
        <v>1000</v>
      </c>
      <c r="F18" s="1">
        <v>1350</v>
      </c>
      <c r="G18" s="1">
        <v>832</v>
      </c>
      <c r="H18" s="1">
        <v>1982</v>
      </c>
      <c r="I18" s="1">
        <v>1000</v>
      </c>
      <c r="J18" s="1">
        <v>6500</v>
      </c>
      <c r="K18" s="1">
        <v>15</v>
      </c>
      <c r="L18" s="1" t="s">
        <v>22</v>
      </c>
      <c r="M18" s="1">
        <f t="shared" si="1"/>
        <v>9.8381466201205962E-3</v>
      </c>
      <c r="N18" s="1">
        <f t="shared" si="2"/>
        <v>0.75765920826161781</v>
      </c>
      <c r="O18" s="1">
        <v>1</v>
      </c>
      <c r="P18" s="1">
        <v>1</v>
      </c>
      <c r="Q18" s="1">
        <v>1</v>
      </c>
    </row>
    <row r="19" spans="1:17" x14ac:dyDescent="0.2">
      <c r="A19" s="1">
        <v>52</v>
      </c>
      <c r="B19" s="1">
        <v>210</v>
      </c>
      <c r="C19" s="1">
        <v>100</v>
      </c>
      <c r="D19" s="1">
        <v>770</v>
      </c>
      <c r="E19" s="1">
        <v>125</v>
      </c>
      <c r="F19" s="1">
        <v>1350</v>
      </c>
      <c r="G19" s="1">
        <v>773</v>
      </c>
      <c r="H19" s="1">
        <v>1982</v>
      </c>
      <c r="I19" s="1">
        <v>1000</v>
      </c>
      <c r="J19" s="1">
        <v>6500</v>
      </c>
      <c r="K19" s="1">
        <v>16</v>
      </c>
      <c r="L19" s="1" t="s">
        <v>13</v>
      </c>
      <c r="M19" s="1">
        <f t="shared" si="1"/>
        <v>0.51158362424627113</v>
      </c>
      <c r="N19" s="1">
        <f t="shared" si="2"/>
        <v>0.35570854847963279</v>
      </c>
      <c r="O19" s="1">
        <f t="shared" si="3"/>
        <v>0.2211379330023398</v>
      </c>
      <c r="P19" s="1">
        <v>1</v>
      </c>
      <c r="Q19" s="1">
        <v>1</v>
      </c>
    </row>
    <row r="20" spans="1:17" x14ac:dyDescent="0.2">
      <c r="A20" s="1">
        <v>1970</v>
      </c>
      <c r="B20" s="1">
        <v>210</v>
      </c>
      <c r="C20" s="1">
        <v>1970</v>
      </c>
      <c r="D20" s="1">
        <v>770</v>
      </c>
      <c r="E20" s="1">
        <v>1000</v>
      </c>
      <c r="F20" s="1">
        <v>1350</v>
      </c>
      <c r="G20" s="1">
        <v>2347</v>
      </c>
      <c r="H20" s="1">
        <v>1982</v>
      </c>
      <c r="I20" s="1">
        <v>1000</v>
      </c>
      <c r="J20" s="1">
        <v>6500</v>
      </c>
      <c r="K20" s="1">
        <v>17</v>
      </c>
      <c r="L20" s="1" t="s">
        <v>9</v>
      </c>
      <c r="M20" s="1">
        <v>1</v>
      </c>
      <c r="N20" s="1">
        <v>1</v>
      </c>
      <c r="O20" s="1">
        <v>1</v>
      </c>
      <c r="P20" s="1">
        <v>1</v>
      </c>
      <c r="Q20" s="1">
        <v>1</v>
      </c>
    </row>
    <row r="21" spans="1:17" x14ac:dyDescent="0.2">
      <c r="A21" s="1">
        <v>1</v>
      </c>
      <c r="B21" s="1">
        <v>210</v>
      </c>
      <c r="C21" s="1">
        <v>188</v>
      </c>
      <c r="D21" s="1">
        <v>770</v>
      </c>
      <c r="E21" s="1">
        <v>1000</v>
      </c>
      <c r="F21" s="1">
        <v>1350</v>
      </c>
      <c r="G21" s="1">
        <v>1241</v>
      </c>
      <c r="H21" s="1">
        <v>1982</v>
      </c>
      <c r="I21" s="1">
        <v>1000</v>
      </c>
      <c r="J21" s="1">
        <v>6500</v>
      </c>
      <c r="K21" s="1">
        <v>18</v>
      </c>
      <c r="L21" s="1" t="s">
        <v>28</v>
      </c>
      <c r="M21" s="1">
        <f t="shared" si="1"/>
        <v>9.8381466201205962E-3</v>
      </c>
      <c r="N21" s="1">
        <f t="shared" si="2"/>
        <v>0.66873207114170974</v>
      </c>
      <c r="O21" s="1">
        <v>1</v>
      </c>
      <c r="P21" s="1">
        <v>1</v>
      </c>
      <c r="Q21" s="1">
        <v>1</v>
      </c>
    </row>
    <row r="22" spans="1:17" x14ac:dyDescent="0.2">
      <c r="A22" s="1">
        <v>1</v>
      </c>
      <c r="B22" s="1">
        <v>210</v>
      </c>
      <c r="C22" s="1">
        <v>226</v>
      </c>
      <c r="D22" s="1">
        <v>770</v>
      </c>
      <c r="E22" s="1">
        <v>229</v>
      </c>
      <c r="F22" s="1">
        <v>1350</v>
      </c>
      <c r="G22" s="1">
        <v>270</v>
      </c>
      <c r="H22" s="1">
        <v>1982</v>
      </c>
      <c r="I22" s="1">
        <v>500</v>
      </c>
      <c r="J22" s="1">
        <v>6500</v>
      </c>
      <c r="K22" s="1">
        <v>19</v>
      </c>
      <c r="L22" s="1" t="s">
        <v>27</v>
      </c>
      <c r="M22" s="1">
        <f t="shared" si="1"/>
        <v>9.8381466201205962E-3</v>
      </c>
      <c r="N22" s="1">
        <f t="shared" si="2"/>
        <v>0.80390131956397015</v>
      </c>
      <c r="O22" s="1">
        <f t="shared" si="3"/>
        <v>0.40512469326028644</v>
      </c>
      <c r="P22" s="1">
        <f t="shared" si="4"/>
        <v>0.40147735993860323</v>
      </c>
      <c r="Q22" s="1">
        <f t="shared" si="5"/>
        <v>0.58935361216730031</v>
      </c>
    </row>
    <row r="23" spans="1:17" x14ac:dyDescent="0.2">
      <c r="A23" s="1">
        <v>11</v>
      </c>
      <c r="B23" s="1">
        <v>210</v>
      </c>
      <c r="C23" s="1">
        <v>133</v>
      </c>
      <c r="D23" s="1">
        <v>770</v>
      </c>
      <c r="E23" s="1">
        <v>1000</v>
      </c>
      <c r="F23" s="1">
        <v>1350</v>
      </c>
      <c r="G23" s="1">
        <v>1087</v>
      </c>
      <c r="H23" s="1">
        <v>1982</v>
      </c>
      <c r="I23" s="1">
        <v>1000</v>
      </c>
      <c r="J23" s="1">
        <v>6500</v>
      </c>
      <c r="K23" s="1">
        <v>20</v>
      </c>
      <c r="L23" s="1" t="s">
        <v>7</v>
      </c>
      <c r="M23" s="1">
        <f t="shared" si="1"/>
        <v>0.10821961282132656</v>
      </c>
      <c r="N23" s="1">
        <f t="shared" si="2"/>
        <v>0.47309236947791167</v>
      </c>
      <c r="O23" s="1">
        <v>1</v>
      </c>
      <c r="P23" s="1">
        <v>1</v>
      </c>
      <c r="Q23" s="1">
        <v>1</v>
      </c>
    </row>
    <row r="24" spans="1:17" x14ac:dyDescent="0.2">
      <c r="A24" s="1">
        <v>1</v>
      </c>
      <c r="B24" s="1">
        <v>210</v>
      </c>
      <c r="C24" s="1">
        <v>59</v>
      </c>
      <c r="D24" s="1">
        <v>770</v>
      </c>
      <c r="E24" s="1">
        <v>180</v>
      </c>
      <c r="F24" s="1">
        <v>1350</v>
      </c>
      <c r="G24" s="1">
        <v>20</v>
      </c>
      <c r="H24" s="1">
        <v>1982</v>
      </c>
      <c r="I24" s="1">
        <v>400</v>
      </c>
      <c r="J24" s="1">
        <v>6500</v>
      </c>
      <c r="K24" s="1">
        <v>21</v>
      </c>
      <c r="L24" s="1" t="s">
        <v>14</v>
      </c>
      <c r="M24" s="1">
        <f t="shared" si="1"/>
        <v>9.8381466201205962E-3</v>
      </c>
      <c r="N24" s="1">
        <f t="shared" si="2"/>
        <v>0.20986804360298336</v>
      </c>
      <c r="O24" s="1">
        <f t="shared" si="3"/>
        <v>0.31843862352336927</v>
      </c>
      <c r="P24" s="1">
        <f t="shared" si="4"/>
        <v>2.9739063699155792E-2</v>
      </c>
      <c r="Q24" s="1">
        <f t="shared" si="5"/>
        <v>0.47148288973384028</v>
      </c>
    </row>
    <row r="25" spans="1:17" x14ac:dyDescent="0.2">
      <c r="A25" s="1">
        <v>1</v>
      </c>
      <c r="B25" s="1">
        <v>210</v>
      </c>
      <c r="C25" s="1">
        <v>45</v>
      </c>
      <c r="D25" s="1">
        <v>770</v>
      </c>
      <c r="E25" s="1">
        <v>220</v>
      </c>
      <c r="F25" s="1">
        <v>1350</v>
      </c>
      <c r="G25" s="1">
        <v>245</v>
      </c>
      <c r="H25" s="1">
        <v>1982</v>
      </c>
      <c r="I25" s="1">
        <v>600</v>
      </c>
      <c r="J25" s="1">
        <v>6500</v>
      </c>
      <c r="K25" s="1">
        <v>22</v>
      </c>
      <c r="L25" s="1" t="s">
        <v>10</v>
      </c>
      <c r="M25" s="1">
        <f t="shared" si="1"/>
        <v>9.8381466201205962E-3</v>
      </c>
      <c r="N25" s="1">
        <f t="shared" si="2"/>
        <v>0.16006884681583478</v>
      </c>
      <c r="O25" s="1">
        <f t="shared" si="3"/>
        <v>0.38920276208411797</v>
      </c>
      <c r="P25" s="1">
        <f t="shared" si="4"/>
        <v>0.36430353031465845</v>
      </c>
      <c r="Q25" s="1">
        <f t="shared" si="5"/>
        <v>0.7072243346007604</v>
      </c>
    </row>
    <row r="26" spans="1:17" x14ac:dyDescent="0.2">
      <c r="A26" s="1">
        <v>1</v>
      </c>
      <c r="B26" s="1">
        <v>210</v>
      </c>
      <c r="C26" s="1">
        <v>1</v>
      </c>
      <c r="D26" s="1">
        <v>770</v>
      </c>
      <c r="E26" s="1">
        <v>391</v>
      </c>
      <c r="F26" s="1">
        <v>1350</v>
      </c>
      <c r="G26" s="1">
        <v>29</v>
      </c>
      <c r="H26" s="1">
        <v>1982</v>
      </c>
      <c r="I26" s="1">
        <v>500</v>
      </c>
      <c r="J26" s="1">
        <v>6500</v>
      </c>
      <c r="K26" s="1">
        <v>23</v>
      </c>
      <c r="L26" s="1" t="s">
        <v>19</v>
      </c>
      <c r="M26" s="1">
        <f t="shared" si="1"/>
        <v>9.8381466201205962E-3</v>
      </c>
      <c r="N26" s="1">
        <f t="shared" si="2"/>
        <v>3.5570854847963283E-3</v>
      </c>
      <c r="O26" s="1">
        <f t="shared" si="3"/>
        <v>0.69171945443131888</v>
      </c>
      <c r="P26" s="1">
        <f t="shared" si="4"/>
        <v>4.3121642363775893E-2</v>
      </c>
      <c r="Q26" s="1">
        <f t="shared" si="5"/>
        <v>0.58935361216730031</v>
      </c>
    </row>
    <row r="27" spans="1:17" x14ac:dyDescent="0.2">
      <c r="A27" s="1">
        <v>0</v>
      </c>
      <c r="B27" s="1">
        <v>210</v>
      </c>
      <c r="C27" s="1">
        <v>6</v>
      </c>
      <c r="D27" s="1">
        <v>770</v>
      </c>
      <c r="E27" s="1">
        <v>25</v>
      </c>
      <c r="F27" s="1">
        <v>1350</v>
      </c>
      <c r="G27" s="1">
        <v>54</v>
      </c>
      <c r="H27" s="1">
        <v>1982</v>
      </c>
      <c r="I27" s="1">
        <v>1000</v>
      </c>
      <c r="J27" s="1">
        <v>6500</v>
      </c>
      <c r="K27" s="1">
        <v>24</v>
      </c>
      <c r="L27" s="1" t="s">
        <v>29</v>
      </c>
      <c r="M27" s="1">
        <f t="shared" si="1"/>
        <v>0</v>
      </c>
      <c r="N27" s="1">
        <f t="shared" si="2"/>
        <v>2.1342512908777971E-2</v>
      </c>
      <c r="O27" s="1">
        <f t="shared" si="3"/>
        <v>4.4227586600467959E-2</v>
      </c>
      <c r="P27" s="1">
        <f t="shared" si="4"/>
        <v>8.0295471987720635E-2</v>
      </c>
      <c r="Q27" s="1">
        <v>1</v>
      </c>
    </row>
    <row r="28" spans="1:17" x14ac:dyDescent="0.2">
      <c r="A28" s="1">
        <v>102</v>
      </c>
      <c r="B28" s="1">
        <v>210</v>
      </c>
      <c r="C28" s="1">
        <v>102</v>
      </c>
      <c r="D28" s="1">
        <v>770</v>
      </c>
      <c r="E28" s="1">
        <v>1000</v>
      </c>
      <c r="F28" s="1">
        <v>1350</v>
      </c>
      <c r="G28" s="1">
        <v>97</v>
      </c>
      <c r="H28" s="1">
        <v>1982</v>
      </c>
      <c r="I28" s="1">
        <v>400</v>
      </c>
      <c r="J28" s="1">
        <v>6500</v>
      </c>
      <c r="K28" s="1">
        <v>25</v>
      </c>
      <c r="L28" s="1" t="s">
        <v>3</v>
      </c>
      <c r="M28" s="1">
        <v>1</v>
      </c>
      <c r="N28" s="1">
        <f t="shared" si="2"/>
        <v>0.36282271944922545</v>
      </c>
      <c r="O28" s="1">
        <v>1</v>
      </c>
      <c r="P28" s="1">
        <f t="shared" si="4"/>
        <v>0.14423445894090559</v>
      </c>
      <c r="Q28" s="1">
        <f t="shared" si="5"/>
        <v>0.47148288973384028</v>
      </c>
    </row>
    <row r="29" spans="1:17" x14ac:dyDescent="0.2">
      <c r="A29" s="1">
        <v>43</v>
      </c>
      <c r="B29" s="1">
        <v>210</v>
      </c>
      <c r="C29" s="1">
        <v>244</v>
      </c>
      <c r="D29" s="1">
        <v>770</v>
      </c>
      <c r="E29" s="1">
        <v>369</v>
      </c>
      <c r="F29" s="1">
        <v>1350</v>
      </c>
      <c r="G29" s="1">
        <v>1063</v>
      </c>
      <c r="H29" s="1">
        <v>1982</v>
      </c>
      <c r="I29" s="1">
        <v>1000</v>
      </c>
      <c r="J29" s="1">
        <v>6500</v>
      </c>
      <c r="K29" s="1">
        <v>26</v>
      </c>
      <c r="L29" s="1" t="s">
        <v>17</v>
      </c>
      <c r="M29" s="1">
        <f t="shared" si="1"/>
        <v>0.42304030466518566</v>
      </c>
      <c r="N29" s="1">
        <f t="shared" si="2"/>
        <v>0.86792885829030408</v>
      </c>
      <c r="O29" s="1">
        <f t="shared" si="3"/>
        <v>0.65279917822290701</v>
      </c>
      <c r="P29" s="1">
        <v>1</v>
      </c>
      <c r="Q29" s="1">
        <v>1</v>
      </c>
    </row>
    <row r="30" spans="1:17" x14ac:dyDescent="0.2">
      <c r="A30" s="1">
        <v>5</v>
      </c>
      <c r="B30" s="1">
        <v>210</v>
      </c>
      <c r="C30" s="1">
        <v>106</v>
      </c>
      <c r="D30" s="1">
        <v>770</v>
      </c>
      <c r="E30" s="1">
        <v>108</v>
      </c>
      <c r="F30" s="1">
        <v>1350</v>
      </c>
      <c r="G30" s="1">
        <v>550</v>
      </c>
      <c r="H30" s="1">
        <v>1982</v>
      </c>
      <c r="I30" s="1">
        <v>1000</v>
      </c>
      <c r="J30" s="1">
        <v>6500</v>
      </c>
      <c r="K30" s="1">
        <v>27</v>
      </c>
      <c r="L30" s="1" t="s">
        <v>4</v>
      </c>
      <c r="M30" s="1">
        <f t="shared" si="1"/>
        <v>4.9190733100602978E-2</v>
      </c>
      <c r="N30" s="1">
        <f t="shared" si="2"/>
        <v>0.37705106138841082</v>
      </c>
      <c r="O30" s="1">
        <f t="shared" si="3"/>
        <v>0.1910631741140216</v>
      </c>
      <c r="P30" s="1">
        <f t="shared" si="4"/>
        <v>0.81782425172678419</v>
      </c>
      <c r="Q30" s="1">
        <v>1</v>
      </c>
    </row>
    <row r="31" spans="1:17" x14ac:dyDescent="0.2">
      <c r="A31" s="1">
        <v>1</v>
      </c>
      <c r="B31" s="1">
        <v>210</v>
      </c>
      <c r="C31" s="1">
        <v>1</v>
      </c>
      <c r="D31" s="1">
        <v>770</v>
      </c>
      <c r="E31" s="1">
        <v>747</v>
      </c>
      <c r="F31" s="1">
        <v>1350</v>
      </c>
      <c r="G31" s="1">
        <v>674</v>
      </c>
      <c r="H31" s="1">
        <v>1982</v>
      </c>
      <c r="I31" s="1">
        <v>1000</v>
      </c>
      <c r="J31" s="1">
        <v>6500</v>
      </c>
      <c r="K31" s="1">
        <v>28</v>
      </c>
      <c r="L31" s="1" t="s">
        <v>2</v>
      </c>
      <c r="M31" s="1">
        <f t="shared" si="1"/>
        <v>9.8381466201205962E-3</v>
      </c>
      <c r="N31" s="1">
        <f t="shared" si="2"/>
        <v>3.5570854847963283E-3</v>
      </c>
      <c r="O31" s="1">
        <v>1</v>
      </c>
      <c r="P31" s="1">
        <v>1</v>
      </c>
      <c r="Q31" s="1">
        <v>1</v>
      </c>
    </row>
    <row r="32" spans="1:17" x14ac:dyDescent="0.2">
      <c r="A32" s="1">
        <v>46</v>
      </c>
      <c r="B32" s="1">
        <v>210</v>
      </c>
      <c r="C32" s="1">
        <v>199</v>
      </c>
      <c r="D32" s="1">
        <v>770</v>
      </c>
      <c r="E32" s="1">
        <v>190</v>
      </c>
      <c r="F32" s="1">
        <v>1350</v>
      </c>
      <c r="G32" s="1">
        <v>325</v>
      </c>
      <c r="H32" s="1">
        <v>1982</v>
      </c>
      <c r="I32" s="1">
        <v>1000</v>
      </c>
      <c r="J32" s="1">
        <v>6500</v>
      </c>
      <c r="K32" s="1">
        <v>29</v>
      </c>
      <c r="L32" s="1" t="s">
        <v>24</v>
      </c>
      <c r="M32" s="1">
        <f t="shared" si="1"/>
        <v>0.45255474452554739</v>
      </c>
      <c r="N32" s="1">
        <f t="shared" si="2"/>
        <v>0.7078600114744692</v>
      </c>
      <c r="O32" s="1">
        <f t="shared" si="3"/>
        <v>0.3361296581635565</v>
      </c>
      <c r="P32" s="1">
        <f t="shared" si="4"/>
        <v>0.48325978511128165</v>
      </c>
      <c r="Q32" s="1">
        <v>1</v>
      </c>
    </row>
    <row r="33" spans="1:17" x14ac:dyDescent="0.2">
      <c r="A33" s="1">
        <v>227</v>
      </c>
      <c r="B33" s="1">
        <v>210</v>
      </c>
      <c r="C33" s="1">
        <v>228</v>
      </c>
      <c r="D33" s="1">
        <v>770</v>
      </c>
      <c r="E33" s="1">
        <v>235</v>
      </c>
      <c r="F33" s="1">
        <v>1350</v>
      </c>
      <c r="G33" s="1">
        <v>104</v>
      </c>
      <c r="H33" s="1">
        <v>1982</v>
      </c>
      <c r="I33" s="1">
        <v>500</v>
      </c>
      <c r="J33" s="1">
        <v>6500</v>
      </c>
      <c r="K33" s="1">
        <v>30</v>
      </c>
      <c r="L33" s="1" t="s">
        <v>15</v>
      </c>
      <c r="M33" s="1">
        <v>1</v>
      </c>
      <c r="N33" s="1">
        <f t="shared" si="2"/>
        <v>0.81101549053356281</v>
      </c>
      <c r="O33" s="1">
        <f t="shared" si="3"/>
        <v>0.41573931404439884</v>
      </c>
      <c r="P33" s="1">
        <f t="shared" si="4"/>
        <v>0.15464313123561013</v>
      </c>
      <c r="Q33" s="1">
        <f t="shared" si="5"/>
        <v>0.58935361216730031</v>
      </c>
    </row>
    <row r="34" spans="1:17" x14ac:dyDescent="0.2">
      <c r="A34" s="1">
        <v>450</v>
      </c>
      <c r="B34" s="1">
        <v>210</v>
      </c>
      <c r="C34" s="1">
        <v>449</v>
      </c>
      <c r="D34" s="1">
        <v>770</v>
      </c>
      <c r="E34" s="1">
        <v>573</v>
      </c>
      <c r="F34" s="1">
        <v>1350</v>
      </c>
      <c r="G34" s="1">
        <v>622</v>
      </c>
      <c r="H34" s="1">
        <v>1982</v>
      </c>
      <c r="I34" s="1">
        <v>1000</v>
      </c>
      <c r="J34" s="1">
        <v>6500</v>
      </c>
      <c r="K34" s="1">
        <v>31</v>
      </c>
      <c r="L34" s="1" t="s">
        <v>23</v>
      </c>
      <c r="M34" s="1">
        <v>1</v>
      </c>
      <c r="N34" s="1">
        <v>1</v>
      </c>
      <c r="O34" s="1">
        <v>1</v>
      </c>
      <c r="P34" s="1">
        <f t="shared" si="4"/>
        <v>0.92488488104374522</v>
      </c>
      <c r="Q34" s="1">
        <v>1</v>
      </c>
    </row>
    <row r="35" spans="1:17" x14ac:dyDescent="0.2">
      <c r="L35" t="s">
        <v>33</v>
      </c>
    </row>
  </sheetData>
  <sortState xmlns:xlrd2="http://schemas.microsoft.com/office/spreadsheetml/2017/richdata2" ref="L4:L34">
    <sortCondition ref="L4:L34"/>
  </sortState>
  <mergeCells count="1">
    <mergeCell ref="A1:Q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rightToLeft="1" topLeftCell="B1" workbookViewId="0">
      <selection activeCell="B2" sqref="B2:I3"/>
    </sheetView>
  </sheetViews>
  <sheetFormatPr defaultRowHeight="14.25" x14ac:dyDescent="0.2"/>
  <cols>
    <col min="1" max="1" width="209.25" bestFit="1" customWidth="1"/>
    <col min="2" max="2" width="43.875" customWidth="1"/>
    <col min="3" max="6" width="18.25" customWidth="1"/>
    <col min="7" max="7" width="84.25" bestFit="1" customWidth="1"/>
    <col min="8" max="9" width="18.25" customWidth="1"/>
  </cols>
  <sheetData>
    <row r="1" spans="1:9" ht="44.25" customHeight="1" x14ac:dyDescent="0.2">
      <c r="A1" s="2" t="s">
        <v>42</v>
      </c>
      <c r="B1" s="2" t="s">
        <v>34</v>
      </c>
      <c r="C1" s="2" t="s">
        <v>35</v>
      </c>
      <c r="D1" s="2" t="s">
        <v>36</v>
      </c>
      <c r="E1" s="2" t="s">
        <v>37</v>
      </c>
      <c r="F1" s="2" t="s">
        <v>38</v>
      </c>
      <c r="G1" s="2" t="s">
        <v>39</v>
      </c>
      <c r="H1" s="2" t="s">
        <v>40</v>
      </c>
      <c r="I1" s="2" t="s">
        <v>41</v>
      </c>
    </row>
    <row r="2" spans="1:9" ht="44.25" customHeight="1" x14ac:dyDescent="0.45">
      <c r="A2" s="4" t="s">
        <v>74</v>
      </c>
      <c r="B2" s="1" t="s">
        <v>57</v>
      </c>
      <c r="C2" s="1" t="s">
        <v>58</v>
      </c>
      <c r="D2" s="3" t="s">
        <v>44</v>
      </c>
      <c r="E2" s="3" t="s">
        <v>43</v>
      </c>
      <c r="F2" s="3" t="s">
        <v>43</v>
      </c>
      <c r="G2" s="3" t="s">
        <v>59</v>
      </c>
      <c r="H2" s="3" t="s">
        <v>60</v>
      </c>
      <c r="I2" s="3" t="s">
        <v>61</v>
      </c>
    </row>
    <row r="3" spans="1:9" ht="44.25" customHeight="1" x14ac:dyDescent="0.45">
      <c r="A3" s="4" t="s">
        <v>75</v>
      </c>
      <c r="B3" s="1" t="s">
        <v>57</v>
      </c>
      <c r="C3" s="1" t="s">
        <v>58</v>
      </c>
      <c r="D3" s="3" t="s">
        <v>44</v>
      </c>
      <c r="E3" s="3" t="s">
        <v>43</v>
      </c>
      <c r="F3" s="3" t="s">
        <v>43</v>
      </c>
      <c r="G3" s="3" t="s">
        <v>59</v>
      </c>
      <c r="H3" s="3" t="s">
        <v>60</v>
      </c>
      <c r="I3" s="3" t="s">
        <v>61</v>
      </c>
    </row>
    <row r="4" spans="1:9" ht="18" x14ac:dyDescent="0.45">
      <c r="A4" s="4" t="s">
        <v>45</v>
      </c>
      <c r="B4" s="1" t="s">
        <v>51</v>
      </c>
      <c r="C4" s="1" t="s">
        <v>58</v>
      </c>
      <c r="D4" s="3" t="s">
        <v>44</v>
      </c>
      <c r="E4" s="3" t="s">
        <v>43</v>
      </c>
      <c r="F4" s="3" t="s">
        <v>43</v>
      </c>
      <c r="G4" s="3" t="s">
        <v>59</v>
      </c>
      <c r="H4" s="3" t="s">
        <v>60</v>
      </c>
      <c r="I4" s="3" t="s">
        <v>61</v>
      </c>
    </row>
    <row r="5" spans="1:9" ht="18" x14ac:dyDescent="0.45">
      <c r="A5" s="4" t="s">
        <v>46</v>
      </c>
      <c r="B5" s="1" t="s">
        <v>52</v>
      </c>
      <c r="C5" s="1" t="s">
        <v>58</v>
      </c>
      <c r="D5" s="3" t="s">
        <v>44</v>
      </c>
      <c r="E5" s="3" t="s">
        <v>43</v>
      </c>
      <c r="F5" s="3" t="s">
        <v>43</v>
      </c>
      <c r="G5" s="3" t="s">
        <v>59</v>
      </c>
      <c r="H5" s="3" t="s">
        <v>60</v>
      </c>
      <c r="I5" s="3" t="s">
        <v>61</v>
      </c>
    </row>
    <row r="6" spans="1:9" ht="18" x14ac:dyDescent="0.45">
      <c r="A6" s="4" t="s">
        <v>47</v>
      </c>
      <c r="B6" s="1" t="s">
        <v>53</v>
      </c>
      <c r="C6" s="1" t="s">
        <v>58</v>
      </c>
      <c r="D6" s="3" t="s">
        <v>44</v>
      </c>
      <c r="E6" s="3" t="s">
        <v>43</v>
      </c>
      <c r="F6" s="3" t="s">
        <v>43</v>
      </c>
      <c r="G6" s="3" t="s">
        <v>59</v>
      </c>
      <c r="H6" s="3" t="s">
        <v>60</v>
      </c>
      <c r="I6" s="3" t="s">
        <v>61</v>
      </c>
    </row>
    <row r="7" spans="1:9" ht="18" x14ac:dyDescent="0.45">
      <c r="A7" s="4" t="s">
        <v>48</v>
      </c>
      <c r="B7" s="1" t="s">
        <v>54</v>
      </c>
      <c r="C7" s="1" t="s">
        <v>58</v>
      </c>
      <c r="D7" s="3" t="s">
        <v>44</v>
      </c>
      <c r="E7" s="3" t="s">
        <v>43</v>
      </c>
      <c r="F7" s="3" t="s">
        <v>43</v>
      </c>
      <c r="G7" s="3" t="s">
        <v>59</v>
      </c>
      <c r="H7" s="3" t="s">
        <v>60</v>
      </c>
      <c r="I7" s="3" t="s">
        <v>61</v>
      </c>
    </row>
    <row r="8" spans="1:9" ht="22.5" customHeight="1" x14ac:dyDescent="0.45">
      <c r="A8" s="4" t="s">
        <v>48</v>
      </c>
      <c r="B8" s="1" t="s">
        <v>52</v>
      </c>
      <c r="C8" s="1" t="s">
        <v>58</v>
      </c>
      <c r="D8" s="3" t="s">
        <v>44</v>
      </c>
      <c r="E8" s="3" t="s">
        <v>43</v>
      </c>
      <c r="F8" s="3" t="s">
        <v>43</v>
      </c>
      <c r="G8" s="3" t="s">
        <v>59</v>
      </c>
      <c r="H8" s="3" t="s">
        <v>60</v>
      </c>
      <c r="I8" s="3" t="s">
        <v>61</v>
      </c>
    </row>
    <row r="9" spans="1:9" ht="22.5" customHeight="1" x14ac:dyDescent="0.45">
      <c r="A9" s="4" t="s">
        <v>48</v>
      </c>
      <c r="B9" s="1" t="s">
        <v>55</v>
      </c>
      <c r="C9" s="1" t="s">
        <v>58</v>
      </c>
      <c r="D9" s="3" t="s">
        <v>44</v>
      </c>
      <c r="E9" s="3" t="s">
        <v>43</v>
      </c>
      <c r="F9" s="3" t="s">
        <v>43</v>
      </c>
      <c r="G9" s="3" t="s">
        <v>59</v>
      </c>
      <c r="H9" s="3" t="s">
        <v>60</v>
      </c>
      <c r="I9" s="3" t="s">
        <v>61</v>
      </c>
    </row>
    <row r="10" spans="1:9" ht="22.5" customHeight="1" x14ac:dyDescent="0.45">
      <c r="A10" s="4" t="s">
        <v>49</v>
      </c>
      <c r="B10" s="1" t="s">
        <v>53</v>
      </c>
      <c r="C10" s="1" t="s">
        <v>58</v>
      </c>
      <c r="D10" s="3" t="s">
        <v>44</v>
      </c>
      <c r="E10" s="3" t="s">
        <v>43</v>
      </c>
      <c r="F10" s="3" t="s">
        <v>43</v>
      </c>
      <c r="G10" s="3" t="s">
        <v>59</v>
      </c>
      <c r="H10" s="3" t="s">
        <v>60</v>
      </c>
      <c r="I10" s="3" t="s">
        <v>61</v>
      </c>
    </row>
    <row r="11" spans="1:9" ht="18" x14ac:dyDescent="0.45">
      <c r="A11" s="4" t="s">
        <v>63</v>
      </c>
      <c r="B11" s="1" t="s">
        <v>56</v>
      </c>
      <c r="C11" s="1" t="s">
        <v>58</v>
      </c>
      <c r="D11" s="3" t="s">
        <v>44</v>
      </c>
      <c r="E11" s="3" t="s">
        <v>43</v>
      </c>
      <c r="F11" s="3" t="s">
        <v>43</v>
      </c>
      <c r="G11" s="3" t="s">
        <v>59</v>
      </c>
      <c r="H11" s="3" t="s">
        <v>60</v>
      </c>
      <c r="I11" s="3" t="s">
        <v>61</v>
      </c>
    </row>
    <row r="12" spans="1:9" ht="18" x14ac:dyDescent="0.45">
      <c r="A12" s="4" t="s">
        <v>50</v>
      </c>
      <c r="B12" s="1" t="s">
        <v>57</v>
      </c>
      <c r="C12" s="1" t="s">
        <v>58</v>
      </c>
      <c r="D12" s="3" t="s">
        <v>44</v>
      </c>
      <c r="E12" s="3" t="s">
        <v>43</v>
      </c>
      <c r="F12" s="3" t="s">
        <v>43</v>
      </c>
      <c r="G12" s="3" t="s">
        <v>59</v>
      </c>
      <c r="H12" s="3" t="s">
        <v>60</v>
      </c>
      <c r="I12" s="3" t="s">
        <v>61</v>
      </c>
    </row>
    <row r="13" spans="1:9" ht="18" x14ac:dyDescent="0.45">
      <c r="A13" s="4" t="s">
        <v>62</v>
      </c>
      <c r="B13" s="1" t="s">
        <v>53</v>
      </c>
      <c r="C13" s="1" t="s">
        <v>58</v>
      </c>
      <c r="D13" s="3" t="s">
        <v>44</v>
      </c>
      <c r="E13" s="3" t="s">
        <v>43</v>
      </c>
      <c r="F13" s="3" t="s">
        <v>43</v>
      </c>
      <c r="G13" s="3" t="s">
        <v>59</v>
      </c>
      <c r="H13" s="3" t="s">
        <v>60</v>
      </c>
      <c r="I13" s="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میزان پیشرفت زیرساخت داده ھای م</vt:lpstr>
      <vt:lpstr>فراداه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سید جلال الدین حسینی</dc:creator>
  <cp:lastModifiedBy>Mona Mohammadii</cp:lastModifiedBy>
  <dcterms:created xsi:type="dcterms:W3CDTF">2024-09-09T04:24:32Z</dcterms:created>
  <dcterms:modified xsi:type="dcterms:W3CDTF">2025-03-02T10:02:11Z</dcterms:modified>
</cp:coreProperties>
</file>